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M:\CREDIT\Free Resources - website\"/>
    </mc:Choice>
  </mc:AlternateContent>
  <xr:revisionPtr revIDLastSave="0" documentId="13_ncr:1_{8A4AAE1D-B537-464E-833B-8E93FD576C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Monthly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22" i="1"/>
  <c r="D23" i="1"/>
  <c r="D24" i="1"/>
  <c r="D25" i="1"/>
  <c r="B12" i="1"/>
  <c r="B7" i="1"/>
  <c r="G4" i="1" s="1"/>
  <c r="I75" i="1"/>
  <c r="I73" i="1"/>
  <c r="I65" i="1"/>
  <c r="I66" i="1"/>
  <c r="I67" i="1"/>
  <c r="I68" i="1"/>
  <c r="I56" i="1"/>
  <c r="I57" i="1"/>
  <c r="I58" i="1"/>
  <c r="I49" i="1"/>
  <c r="I50" i="1"/>
  <c r="I51" i="1"/>
  <c r="I41" i="1"/>
  <c r="I42" i="1"/>
  <c r="I43" i="1"/>
  <c r="I44" i="1"/>
  <c r="I30" i="1"/>
  <c r="I31" i="1"/>
  <c r="I32" i="1"/>
  <c r="I33" i="1"/>
  <c r="I34" i="1"/>
  <c r="I35" i="1"/>
  <c r="I16" i="1"/>
  <c r="I17" i="1"/>
  <c r="I18" i="1"/>
  <c r="I19" i="1"/>
  <c r="I20" i="1"/>
  <c r="I21" i="1"/>
  <c r="I22" i="1"/>
  <c r="I23" i="1"/>
  <c r="I24" i="1"/>
  <c r="D65" i="1"/>
  <c r="D66" i="1"/>
  <c r="D67" i="1"/>
  <c r="D68" i="1"/>
  <c r="D69" i="1"/>
  <c r="D70" i="1"/>
  <c r="D71" i="1"/>
  <c r="D56" i="1"/>
  <c r="D57" i="1"/>
  <c r="D58" i="1"/>
  <c r="D59" i="1"/>
  <c r="D60" i="1"/>
  <c r="D49" i="1"/>
  <c r="D50" i="1"/>
  <c r="D51" i="1"/>
  <c r="D41" i="1"/>
  <c r="D42" i="1"/>
  <c r="D43" i="1"/>
  <c r="D44" i="1"/>
  <c r="D30" i="1"/>
  <c r="D31" i="1"/>
  <c r="D32" i="1"/>
  <c r="D33" i="1"/>
  <c r="D34" i="1"/>
  <c r="D35" i="1"/>
  <c r="D36" i="1"/>
  <c r="D26" i="1" l="1"/>
  <c r="D52" i="1"/>
  <c r="I77" i="1"/>
  <c r="D37" i="1"/>
  <c r="I69" i="1"/>
  <c r="I52" i="1"/>
  <c r="I36" i="1"/>
  <c r="D45" i="1"/>
  <c r="D61" i="1"/>
  <c r="I25" i="1"/>
  <c r="I59" i="1"/>
  <c r="G6" i="1"/>
  <c r="I45" i="1"/>
  <c r="D72" i="1"/>
  <c r="G8" i="1" l="1"/>
</calcChain>
</file>

<file path=xl/sharedStrings.xml><?xml version="1.0" encoding="utf-8"?>
<sst xmlns="http://schemas.openxmlformats.org/spreadsheetml/2006/main" count="152" uniqueCount="84">
  <si>
    <t>Total monthly income</t>
  </si>
  <si>
    <t>Difference</t>
  </si>
  <si>
    <t>Phone</t>
  </si>
  <si>
    <t>Movies</t>
  </si>
  <si>
    <t>Gas</t>
  </si>
  <si>
    <t>Concerts</t>
  </si>
  <si>
    <t>Other</t>
  </si>
  <si>
    <t>Credit card</t>
  </si>
  <si>
    <t>Insurance</t>
  </si>
  <si>
    <t>Maintenance</t>
  </si>
  <si>
    <t>Federal</t>
  </si>
  <si>
    <t>State</t>
  </si>
  <si>
    <t>Local</t>
  </si>
  <si>
    <t>Health</t>
  </si>
  <si>
    <t>Life</t>
  </si>
  <si>
    <t>Retirement account</t>
  </si>
  <si>
    <t>Investment account</t>
  </si>
  <si>
    <t>Groceries</t>
  </si>
  <si>
    <t>Dining out</t>
  </si>
  <si>
    <t>Charity 1</t>
  </si>
  <si>
    <t>Charity 2</t>
  </si>
  <si>
    <t>Food</t>
  </si>
  <si>
    <t>Charity 3</t>
  </si>
  <si>
    <t>Medical</t>
  </si>
  <si>
    <t>Grooming</t>
  </si>
  <si>
    <t>Toys</t>
  </si>
  <si>
    <t>Attorney</t>
  </si>
  <si>
    <t>Alimony</t>
  </si>
  <si>
    <t>Clothing</t>
  </si>
  <si>
    <t>Subtotal</t>
  </si>
  <si>
    <t>Entertainment</t>
  </si>
  <si>
    <t>Transportation</t>
  </si>
  <si>
    <t>Taxes</t>
  </si>
  <si>
    <t>Pets</t>
  </si>
  <si>
    <t>Legal</t>
  </si>
  <si>
    <t>Projected
cost</t>
  </si>
  <si>
    <t>Actual 
cost</t>
  </si>
  <si>
    <t>Projected 
cost</t>
  </si>
  <si>
    <t>Total projected cost</t>
  </si>
  <si>
    <t>Total actual cost</t>
  </si>
  <si>
    <t>Total difference</t>
  </si>
  <si>
    <t>Category</t>
  </si>
  <si>
    <t>Personal Monthly Budget</t>
  </si>
  <si>
    <t>Projected Monthly Income</t>
  </si>
  <si>
    <t>Income (Primary)</t>
  </si>
  <si>
    <t>Other Income</t>
  </si>
  <si>
    <t>Total Monthly Income</t>
  </si>
  <si>
    <t>Actual Monthly Income</t>
  </si>
  <si>
    <t>Household Expenses</t>
  </si>
  <si>
    <t>Mortgage or Rent</t>
  </si>
  <si>
    <t>Garbage/Waste Pickup</t>
  </si>
  <si>
    <t>Electricity/Gas</t>
  </si>
  <si>
    <t>Water/Sewer</t>
  </si>
  <si>
    <t>Internet</t>
  </si>
  <si>
    <t>Home/Rental Insurance</t>
  </si>
  <si>
    <t>Auto Loan Payment</t>
  </si>
  <si>
    <t>Taxi/Uber/Lyft</t>
  </si>
  <si>
    <t>Repairs</t>
  </si>
  <si>
    <t>Student Loan</t>
  </si>
  <si>
    <t>Personal Loan</t>
  </si>
  <si>
    <t>Property</t>
  </si>
  <si>
    <t>Loans/Debts</t>
  </si>
  <si>
    <t>Hair/Nails/Grooming</t>
  </si>
  <si>
    <t>Dry Cleaning</t>
  </si>
  <si>
    <t>Gym Membership</t>
  </si>
  <si>
    <t>Maintenance (Cleaning/Filters)</t>
  </si>
  <si>
    <t>Repairs (Plumbing/Elect./AC)</t>
  </si>
  <si>
    <t>Other Insurance</t>
  </si>
  <si>
    <t>TV Subscriptions (Netflix, Hulu)</t>
  </si>
  <si>
    <t>Sporting Events</t>
  </si>
  <si>
    <t>Hotel Accommodations</t>
  </si>
  <si>
    <t>Travel/Vacations</t>
  </si>
  <si>
    <t>Theme Park Tickets</t>
  </si>
  <si>
    <t>Savings or Investments</t>
  </si>
  <si>
    <t>Gifts &amp; Donations</t>
  </si>
  <si>
    <t>Child Support</t>
  </si>
  <si>
    <r>
      <t xml:space="preserve">Projected balance
</t>
    </r>
    <r>
      <rPr>
        <sz val="14"/>
        <color theme="1"/>
        <rFont val="Calibri"/>
        <family val="2"/>
        <scheme val="minor"/>
      </rPr>
      <t>(Projected Income Minus Expenses)</t>
    </r>
  </si>
  <si>
    <r>
      <t xml:space="preserve">Actual balance
</t>
    </r>
    <r>
      <rPr>
        <sz val="14"/>
        <color theme="1" tint="0.24994659260841701"/>
        <rFont val="Calibri"/>
        <family val="2"/>
        <scheme val="minor"/>
      </rPr>
      <t>(Actual Income Minus Expenses)</t>
    </r>
  </si>
  <si>
    <r>
      <t xml:space="preserve">Difference
</t>
    </r>
    <r>
      <rPr>
        <sz val="14"/>
        <color theme="1" tint="0.24994659260841701"/>
        <rFont val="Calibri"/>
        <family val="2"/>
        <scheme val="minor"/>
      </rPr>
      <t>(Actual Minus Projected)</t>
    </r>
  </si>
  <si>
    <t>App Fees</t>
  </si>
  <si>
    <t>Dental/Vision</t>
  </si>
  <si>
    <t>Medical/Insurance</t>
  </si>
  <si>
    <t>Daycare/Childcare</t>
  </si>
  <si>
    <t>Personal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</si>
</sst>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164" formatCode="&quot;$&quot;#,##0.00"/>
    <numFmt numFmtId="165" formatCode="[&lt;=9999999]###\-####;\(###\)\ ###\-####"/>
  </numFmts>
  <fonts count="27" x14ac:knownFonts="1">
    <font>
      <sz val="10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24994659260841701"/>
      <name val="Calibri"/>
      <family val="2"/>
      <scheme val="major"/>
    </font>
    <font>
      <b/>
      <sz val="10"/>
      <color theme="1" tint="0.24994659260841701"/>
      <name val="Calibri"/>
      <family val="2"/>
      <scheme val="major"/>
    </font>
    <font>
      <sz val="22"/>
      <color theme="3" tint="0.24994659260841701"/>
      <name val="Calibri"/>
      <family val="2"/>
      <scheme val="major"/>
    </font>
    <font>
      <sz val="11"/>
      <color theme="4" tint="-0.499984740745262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2"/>
      <color theme="1" tint="0.24994659260841701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8"/>
      <name val="Calibri"/>
      <family val="2"/>
      <scheme val="major"/>
    </font>
    <font>
      <sz val="10"/>
      <color theme="8"/>
      <name val="Calibri"/>
      <family val="2"/>
      <scheme val="major"/>
    </font>
    <font>
      <sz val="12"/>
      <color theme="1"/>
      <name val="Calibri"/>
      <family val="2"/>
      <scheme val="minor"/>
    </font>
    <font>
      <sz val="22"/>
      <color theme="3" tint="0.24994659260841701"/>
      <name val="Calibri"/>
      <family val="2"/>
      <scheme val="minor"/>
    </font>
    <font>
      <b/>
      <sz val="14"/>
      <color theme="1" tint="0.24994659260841701"/>
      <name val="Calibri"/>
      <family val="2"/>
      <scheme val="minor"/>
    </font>
    <font>
      <b/>
      <sz val="10"/>
      <color theme="1" tint="0.2499465926084170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 tint="0.24994659260841701"/>
      <name val="Calibri"/>
      <family val="2"/>
      <scheme val="major"/>
    </font>
    <font>
      <b/>
      <sz val="40"/>
      <color theme="4"/>
      <name val="Calibri"/>
      <family val="2"/>
      <scheme val="major"/>
    </font>
    <font>
      <b/>
      <sz val="20"/>
      <color theme="4"/>
      <name val="Calibri"/>
      <family val="2"/>
      <scheme val="major"/>
    </font>
    <font>
      <sz val="14"/>
      <color theme="4"/>
      <name val="Calibri"/>
      <family val="2"/>
      <scheme val="maj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499984740745262"/>
      </right>
      <top/>
      <bottom style="thin">
        <color theme="8"/>
      </bottom>
      <diagonal/>
    </border>
    <border>
      <left style="thin">
        <color theme="0" tint="-0.499984740745262"/>
      </left>
      <right/>
      <top/>
      <bottom style="thin">
        <color theme="8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3743705557422"/>
      </bottom>
      <diagonal/>
    </border>
  </borders>
  <cellStyleXfs count="6">
    <xf numFmtId="0" fontId="0" fillId="0" borderId="0"/>
    <xf numFmtId="0" fontId="4" fillId="0" borderId="1" applyNumberFormat="0" applyFill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165" fontId="5" fillId="0" borderId="0" applyFont="0" applyFill="0" applyBorder="0" applyAlignment="0" applyProtection="0"/>
    <xf numFmtId="14" fontId="5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1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0" fillId="0" borderId="0" xfId="2" applyFont="1" applyBorder="1" applyAlignment="1">
      <alignment vertical="center" wrapText="1"/>
    </xf>
    <xf numFmtId="0" fontId="8" fillId="2" borderId="8" xfId="2" applyFont="1" applyFill="1" applyBorder="1" applyAlignment="1">
      <alignment horizontal="left" vertical="center" indent="1"/>
    </xf>
    <xf numFmtId="8" fontId="8" fillId="2" borderId="9" xfId="0" applyNumberFormat="1" applyFont="1" applyFill="1" applyBorder="1" applyAlignment="1">
      <alignment horizontal="center" vertical="center"/>
    </xf>
    <xf numFmtId="0" fontId="0" fillId="0" borderId="0" xfId="2" applyFont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8" fontId="8" fillId="2" borderId="7" xfId="0" applyNumberFormat="1" applyFont="1" applyFill="1" applyBorder="1" applyAlignment="1">
      <alignment horizontal="center" vertical="center"/>
    </xf>
    <xf numFmtId="0" fontId="7" fillId="3" borderId="12" xfId="2" applyFont="1" applyFill="1" applyBorder="1" applyAlignment="1">
      <alignment horizontal="left" vertical="center" indent="1"/>
    </xf>
    <xf numFmtId="8" fontId="9" fillId="3" borderId="13" xfId="0" applyNumberFormat="1" applyFont="1" applyFill="1" applyBorder="1" applyAlignment="1">
      <alignment horizontal="center" vertical="center"/>
    </xf>
    <xf numFmtId="0" fontId="0" fillId="0" borderId="0" xfId="2" applyFont="1" applyBorder="1" applyAlignment="1">
      <alignment horizontal="left" vertical="center"/>
    </xf>
    <xf numFmtId="0" fontId="8" fillId="2" borderId="4" xfId="2" applyFont="1" applyFill="1" applyBorder="1" applyAlignment="1">
      <alignment horizontal="left" vertical="center" indent="1"/>
    </xf>
    <xf numFmtId="8" fontId="8" fillId="2" borderId="5" xfId="0" applyNumberFormat="1" applyFont="1" applyFill="1" applyBorder="1" applyAlignment="1">
      <alignment horizontal="center" vertical="center"/>
    </xf>
    <xf numFmtId="8" fontId="19" fillId="0" borderId="0" xfId="0" applyNumberFormat="1" applyFont="1" applyAlignment="1">
      <alignment vertical="center"/>
    </xf>
    <xf numFmtId="0" fontId="13" fillId="2" borderId="0" xfId="2" applyFont="1" applyFill="1" applyBorder="1" applyAlignment="1">
      <alignment vertical="center"/>
    </xf>
    <xf numFmtId="8" fontId="20" fillId="2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left" vertical="center" indent="1"/>
    </xf>
    <xf numFmtId="0" fontId="23" fillId="2" borderId="0" xfId="2" applyFont="1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164" fontId="8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horizontal="left" vertical="center" indent="1"/>
    </xf>
    <xf numFmtId="164" fontId="8" fillId="2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 indent="1"/>
    </xf>
    <xf numFmtId="164" fontId="16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164" fontId="1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2" borderId="0" xfId="0" applyFont="1" applyFill="1" applyAlignment="1">
      <alignment horizontal="left" vertical="center" indent="1"/>
    </xf>
    <xf numFmtId="164" fontId="6" fillId="2" borderId="0" xfId="0" applyNumberFormat="1" applyFont="1" applyFill="1" applyAlignment="1">
      <alignment horizontal="center" vertical="center"/>
    </xf>
    <xf numFmtId="0" fontId="21" fillId="0" borderId="0" xfId="0" applyFont="1"/>
    <xf numFmtId="164" fontId="6" fillId="3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left" vertical="center" indent="1"/>
    </xf>
    <xf numFmtId="0" fontId="11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8" fillId="3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indent="1"/>
    </xf>
    <xf numFmtId="164" fontId="8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0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7" fillId="3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0" borderId="0" xfId="0" applyFont="1" applyAlignment="1">
      <alignment horizontal="left" vertical="center" wrapText="1" indent="1"/>
    </xf>
    <xf numFmtId="0" fontId="17" fillId="2" borderId="0" xfId="1" applyFont="1" applyFill="1" applyBorder="1" applyAlignment="1"/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8" fillId="6" borderId="0" xfId="2" applyFont="1" applyFill="1" applyBorder="1" applyAlignment="1">
      <alignment horizontal="left" vertical="center" wrapText="1" indent="1"/>
    </xf>
    <xf numFmtId="0" fontId="25" fillId="7" borderId="0" xfId="2" applyFont="1" applyFill="1" applyBorder="1" applyAlignment="1">
      <alignment horizontal="left" vertical="center" wrapText="1" indent="1"/>
    </xf>
    <xf numFmtId="0" fontId="18" fillId="8" borderId="0" xfId="2" applyFont="1" applyFill="1" applyBorder="1" applyAlignment="1">
      <alignment horizontal="left" vertical="center" wrapText="1" indent="1"/>
    </xf>
    <xf numFmtId="0" fontId="18" fillId="9" borderId="0" xfId="2" applyFont="1" applyFill="1" applyBorder="1" applyAlignment="1">
      <alignment horizontal="left" vertical="center" wrapText="1" indent="1"/>
    </xf>
    <xf numFmtId="0" fontId="23" fillId="2" borderId="10" xfId="3" applyFont="1" applyFill="1" applyBorder="1" applyAlignment="1">
      <alignment horizontal="left" vertical="center" indent="1"/>
    </xf>
    <xf numFmtId="0" fontId="24" fillId="2" borderId="11" xfId="3" applyFont="1" applyFill="1" applyBorder="1" applyAlignment="1">
      <alignment horizontal="left" vertical="center" indent="1"/>
    </xf>
    <xf numFmtId="0" fontId="14" fillId="2" borderId="11" xfId="3" applyFont="1" applyFill="1" applyBorder="1" applyAlignment="1">
      <alignment horizontal="left" vertical="center" indent="1"/>
    </xf>
    <xf numFmtId="8" fontId="26" fillId="7" borderId="0" xfId="0" applyNumberFormat="1" applyFont="1" applyFill="1" applyAlignment="1">
      <alignment horizontal="center" vertical="center"/>
    </xf>
    <xf numFmtId="8" fontId="12" fillId="8" borderId="0" xfId="0" applyNumberFormat="1" applyFont="1" applyFill="1" applyAlignment="1">
      <alignment horizontal="center" vertical="center"/>
    </xf>
    <xf numFmtId="8" fontId="7" fillId="9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 indent="1"/>
    </xf>
    <xf numFmtId="0" fontId="14" fillId="2" borderId="0" xfId="0" applyFont="1" applyFill="1" applyAlignment="1">
      <alignment horizontal="left" vertical="center" indent="1"/>
    </xf>
    <xf numFmtId="0" fontId="2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8" fillId="4" borderId="0" xfId="2" applyFont="1" applyFill="1" applyBorder="1" applyAlignment="1">
      <alignment horizontal="left" vertical="center" wrapText="1" indent="1"/>
    </xf>
    <xf numFmtId="8" fontId="7" fillId="4" borderId="0" xfId="0" applyNumberFormat="1" applyFont="1" applyFill="1" applyAlignment="1">
      <alignment horizontal="center" vertical="center"/>
    </xf>
    <xf numFmtId="8" fontId="12" fillId="6" borderId="0" xfId="0" applyNumberFormat="1" applyFont="1" applyFill="1" applyAlignment="1">
      <alignment horizontal="center" vertical="center"/>
    </xf>
    <xf numFmtId="8" fontId="12" fillId="5" borderId="0" xfId="0" applyNumberFormat="1" applyFont="1" applyFill="1" applyAlignment="1">
      <alignment horizontal="center" vertical="center"/>
    </xf>
    <xf numFmtId="0" fontId="18" fillId="5" borderId="0" xfId="2" applyFont="1" applyFill="1" applyBorder="1" applyAlignment="1">
      <alignment horizontal="left" vertical="center" wrapText="1" indent="1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</cellXfs>
  <cellStyles count="6">
    <cellStyle name="Date" xfId="5" xr:uid="{FE33F3B2-B201-45AD-A81E-81BCB12ED9D2}"/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Phone" xfId="4" xr:uid="{70E46558-98AC-446F-861A-54F270CBD905}"/>
  </cellStyles>
  <dxfs count="17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3743705557422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b/>
        <i val="0"/>
        <strike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indent="1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diagonalUp="0" diagonalDown="0">
        <left/>
        <right/>
        <top style="thin">
          <color theme="8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alignment horizontal="left" vertical="center" textRotation="0" indent="1" justifyLastLine="0" shrinkToFit="0" readingOrder="0"/>
    </dxf>
    <dxf>
      <border>
        <bottom style="thin">
          <color theme="0" tint="-0.14996795556505021"/>
        </bottom>
      </border>
    </dxf>
    <dxf>
      <font>
        <b/>
        <i val="0"/>
        <strike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border diagonalUp="0" diagonalDown="0">
        <left/>
        <right/>
        <top style="thin">
          <color theme="8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b/>
        <i val="0"/>
      </font>
      <fill>
        <patternFill>
          <bgColor theme="0" tint="-4.9989318521683403E-2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/>
        <horizontal/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2" defaultTableStyle="TableStyleMedium2" defaultPivotStyle="PivotStyleLight16">
    <tableStyle name="Address Book" pivot="0" count="3" xr9:uid="{00000000-0011-0000-FFFF-FFFF00000000}">
      <tableStyleElement type="wholeTable" dxfId="172"/>
      <tableStyleElement type="headerRow" dxfId="171"/>
      <tableStyleElement type="totalRow" dxfId="170"/>
    </tableStyle>
    <tableStyle name="Personal monthly budget" pivot="0" count="7" xr9:uid="{DF2684C2-C435-47FA-9646-E632C3AE8948}">
      <tableStyleElement type="wholeTable" dxfId="169"/>
      <tableStyleElement type="headerRow" dxfId="168"/>
      <tableStyleElement type="totalRow" dxfId="167"/>
      <tableStyleElement type="firstColumn" dxfId="166"/>
      <tableStyleElement type="lastColumn" dxfId="165"/>
      <tableStyleElement type="firstRowStripe" dxfId="164"/>
      <tableStyleElement type="firstColumnStripe" dxfId="16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266700</xdr:rowOff>
    </xdr:from>
    <xdr:to>
      <xdr:col>0</xdr:col>
      <xdr:colOff>2140843</xdr:colOff>
      <xdr:row>1</xdr:row>
      <xdr:rowOff>797053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EA9449-9459-648D-0619-7F785086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514350"/>
          <a:ext cx="1731268" cy="53035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using" displayName="Housing" ref="A15:D26" totalsRowCount="1" headerRowDxfId="162" dataDxfId="160" totalsRowDxfId="158" headerRowBorderDxfId="161" tableBorderDxfId="159" totalsRowBorderDxfId="157">
  <autoFilter ref="A15:D25" xr:uid="{00000000-000C-0000-FFFF-FFFF00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Category" totalsRowLabel="Subtotal" dataDxfId="156" totalsRowDxfId="155"/>
    <tableColumn id="2" xr3:uid="{00000000-0010-0000-0000-000002000000}" name="Projected_x000a_cost" dataDxfId="154" totalsRowDxfId="153"/>
    <tableColumn id="3" xr3:uid="{00000000-0010-0000-0000-000003000000}" name="Actual _x000a_cost" dataDxfId="152" totalsRowDxfId="151"/>
    <tableColumn id="4" xr3:uid="{00000000-0010-0000-0000-000004000000}" name="Difference" totalsRowFunction="sum" dataDxfId="150" totalsRowDxfId="149">
      <calculatedColumnFormula>Housing[[#This Row],[Projected
cost]]-Housing[[#This Row],[Actual 
cost]]</calculatedColumnFormula>
    </tableColumn>
  </tableColumns>
  <tableStyleInfo name="Address Book" showFirstColumn="0" showLastColumn="0" showRowStripes="1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Pets" displayName="Pets" ref="A55:D61" totalsRowCount="1" headerRowDxfId="42" dataDxfId="40" totalsRowDxfId="39" headerRowBorderDxfId="41" totalsRowBorderDxfId="38">
  <autoFilter ref="A55:D60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900-000001000000}" name="Category" totalsRowLabel="Subtotal" dataDxfId="37" totalsRowDxfId="36"/>
    <tableColumn id="2" xr3:uid="{00000000-0010-0000-0900-000002000000}" name="Projected _x000a_cost" dataDxfId="35" totalsRowDxfId="34"/>
    <tableColumn id="3" xr3:uid="{00000000-0010-0000-0900-000003000000}" name="Actual _x000a_cost" dataDxfId="33" totalsRowDxfId="32"/>
    <tableColumn id="4" xr3:uid="{00000000-0010-0000-0900-000004000000}" name="Difference" totalsRowFunction="sum" dataDxfId="31" totalsRowDxfId="30">
      <calculatedColumnFormula>Pets[[#This Row],[Projected 
cost]]-Pets[[#This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Pets Costs in this table. Difference is auto calculated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Legal" displayName="Legal" ref="F64:I69" totalsRowCount="1" headerRowDxfId="29" dataDxfId="27" totalsRowDxfId="26" headerRowBorderDxfId="28" totalsRowBorderDxfId="25">
  <autoFilter ref="F64:I68" xr:uid="{00000000-0009-0000-0100-00000B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A00-000001000000}" name="Category" totalsRowLabel="Subtotal" dataDxfId="24" totalsRowDxfId="23"/>
    <tableColumn id="2" xr3:uid="{00000000-0010-0000-0A00-000002000000}" name="Projected _x000a_cost" dataDxfId="22" totalsRowDxfId="21"/>
    <tableColumn id="3" xr3:uid="{00000000-0010-0000-0A00-000003000000}" name="Actual _x000a_cost" dataDxfId="20" totalsRowDxfId="19"/>
    <tableColumn id="4" xr3:uid="{00000000-0010-0000-0A00-000004000000}" name="Difference" totalsRowFunction="sum" dataDxfId="18" totalsRowDxfId="17">
      <calculatedColumnFormula>Legal[[#This Row],[Projected 
cost]]-Legal[[#This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Legal Costs in this table. Difference is auto calculated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PersonalCare" displayName="PersonalCare" ref="A64:D72" totalsRowCount="1" headerRowDxfId="16" dataDxfId="14" totalsRowDxfId="13" headerRowBorderDxfId="15" totalsRowBorderDxfId="12">
  <autoFilter ref="A64:D71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B00-000001000000}" name="Category" totalsRowLabel="Subtotal" dataDxfId="11" totalsRowDxfId="10"/>
    <tableColumn id="2" xr3:uid="{00000000-0010-0000-0B00-000002000000}" name="Projected _x000a_cost" dataDxfId="9" totalsRowDxfId="8"/>
    <tableColumn id="3" xr3:uid="{00000000-0010-0000-0B00-000003000000}" name="Actual _x000a_cost" dataDxfId="7" totalsRowDxfId="6"/>
    <tableColumn id="4" xr3:uid="{00000000-0010-0000-0B00-000004000000}" name="Difference" totalsRowFunction="sum" dataDxfId="5" totalsRowDxfId="4">
      <calculatedColumnFormula>PersonalCare[[#This Row],[Projected 
cost]]-PersonalCare[[#This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Personal Care Costs in this table. Difference is auto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ntertainment" displayName="Entertainment" ref="F15:I25" totalsRowCount="1" headerRowDxfId="148" dataDxfId="146" totalsRowDxfId="144" headerRowBorderDxfId="147" tableBorderDxfId="145" totalsRowBorderDxfId="143" headerRowCellStyle="Normal">
  <autoFilter ref="F15:I24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Category" totalsRowLabel="Subtotal" dataDxfId="142" totalsRowDxfId="141"/>
    <tableColumn id="2" xr3:uid="{00000000-0010-0000-0100-000002000000}" name="Projected _x000a_cost" dataDxfId="140" totalsRowDxfId="139"/>
    <tableColumn id="3" xr3:uid="{00000000-0010-0000-0100-000003000000}" name="Actual _x000a_cost" dataDxfId="138" totalsRowDxfId="137"/>
    <tableColumn id="4" xr3:uid="{00000000-0010-0000-0100-000004000000}" name="Difference" totalsRowFunction="sum" dataDxfId="136" totalsRowDxfId="135">
      <calculatedColumnFormula>Entertainment[[#This Row],[Projected 
cost]]-Entertainment[[#This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Entertainment Costs in this table. Difference is auto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Loans" displayName="Loans" ref="F29:I36" totalsRowCount="1" headerRowDxfId="134" dataDxfId="132" totalsRowDxfId="130" headerRowBorderDxfId="133" tableBorderDxfId="131" totalsRowBorderDxfId="129">
  <autoFilter ref="F29:I35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Category" totalsRowLabel="Subtotal" dataDxfId="128" totalsRowDxfId="127"/>
    <tableColumn id="2" xr3:uid="{00000000-0010-0000-0200-000002000000}" name="Projected _x000a_cost" dataDxfId="126" totalsRowDxfId="125"/>
    <tableColumn id="3" xr3:uid="{00000000-0010-0000-0200-000003000000}" name="Actual _x000a_cost" dataDxfId="124" totalsRowDxfId="123"/>
    <tableColumn id="4" xr3:uid="{00000000-0010-0000-0200-000004000000}" name="Difference" totalsRowFunction="sum" dataDxfId="122" totalsRowDxfId="121">
      <calculatedColumnFormula>Loans[[#This Row],[Projected 
cost]]-Loans[[#This Row],[Actual 
cost]]</calculatedColumnFormula>
    </tableColumn>
  </tableColumns>
  <tableStyleInfo name="Address Book" showFirstColumn="0" showLastColumn="0" showRowStripes="0" showColumnStripes="0"/>
  <extLst>
    <ext xmlns:x14="http://schemas.microsoft.com/office/spreadsheetml/2009/9/main" uri="{504A1905-F514-4f6f-8877-14C23A59335A}">
      <x14:table altTextSummary="Enter Projected and Actual Loan Costs in this table. Difference is auto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ransportation" displayName="Transportation" ref="A29:D37" totalsRowCount="1" headerRowDxfId="120" dataDxfId="118" totalsRowDxfId="116" headerRowBorderDxfId="119" tableBorderDxfId="117" totalsRowBorderDxfId="115">
  <autoFilter ref="A29:D36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Category" totalsRowLabel="Subtotal" dataDxfId="114" totalsRowDxfId="3"/>
    <tableColumn id="2" xr3:uid="{00000000-0010-0000-0300-000002000000}" name="Projected _x000a_cost" dataDxfId="113" totalsRowDxfId="2"/>
    <tableColumn id="3" xr3:uid="{00000000-0010-0000-0300-000003000000}" name="Actual _x000a_cost" dataDxfId="112" totalsRowDxfId="1"/>
    <tableColumn id="4" xr3:uid="{00000000-0010-0000-0300-000004000000}" name="Difference" totalsRowFunction="sum" dataDxfId="111" totalsRowDxfId="0">
      <calculatedColumnFormula>Transportation[[#This Row],[Projected 
cost]]-Transportation[[#This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Transportation Costs in this table. Difference is auto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Insurance" displayName="Insurance" ref="A40:D45" totalsRowCount="1" headerRowDxfId="110" dataDxfId="108" totalsRowDxfId="106" headerRowBorderDxfId="109" tableBorderDxfId="107" totalsRowBorderDxfId="105">
  <autoFilter ref="A40:D44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400-000001000000}" name="Category" totalsRowLabel="Subtotal" dataDxfId="104" totalsRowDxfId="103"/>
    <tableColumn id="2" xr3:uid="{00000000-0010-0000-0400-000002000000}" name="Projected_x000a_cost" dataDxfId="102" totalsRowDxfId="101"/>
    <tableColumn id="3" xr3:uid="{00000000-0010-0000-0400-000003000000}" name="Actual _x000a_cost" dataDxfId="100" totalsRowDxfId="99"/>
    <tableColumn id="4" xr3:uid="{00000000-0010-0000-0400-000004000000}" name="Difference" totalsRowFunction="sum" dataDxfId="98" totalsRowDxfId="97">
      <calculatedColumnFormula>Insurance[[#This Row],[Projected
cost]]-Insurance[[#This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Insurance Costs in this table. Difference is auto calculate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xes" displayName="Taxes" ref="F40:I45" totalsRowCount="1" headerRowDxfId="96" dataDxfId="94" totalsRowDxfId="92" headerRowBorderDxfId="95" tableBorderDxfId="93" totalsRowBorderDxfId="91">
  <autoFilter ref="F40:I44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500-000001000000}" name="Category" totalsRowLabel="Subtotal" dataDxfId="90" totalsRowDxfId="89"/>
    <tableColumn id="2" xr3:uid="{00000000-0010-0000-0500-000002000000}" name="Projected _x000a_cost" dataDxfId="88" totalsRowDxfId="87"/>
    <tableColumn id="3" xr3:uid="{00000000-0010-0000-0500-000003000000}" name="Actual _x000a_cost" dataDxfId="86" totalsRowDxfId="85"/>
    <tableColumn id="4" xr3:uid="{00000000-0010-0000-0500-000004000000}" name="Difference" totalsRowFunction="sum" dataDxfId="84" totalsRowDxfId="83">
      <calculatedColumnFormula>Taxes[[#This Row],[Projected 
cost]]-Taxes[[#This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Taxes Costs in this table. Difference is auto calculated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Savings" displayName="Savings" ref="F48:I52" totalsRowCount="1" headerRowDxfId="82" dataDxfId="80" totalsRowDxfId="79" headerRowBorderDxfId="81" totalsRowBorderDxfId="78">
  <autoFilter ref="F48:I51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Category" totalsRowLabel="Subtotal" dataDxfId="77" totalsRowDxfId="76"/>
    <tableColumn id="2" xr3:uid="{00000000-0010-0000-0600-000002000000}" name="Projected _x000a_cost" dataDxfId="75" totalsRowDxfId="74"/>
    <tableColumn id="3" xr3:uid="{00000000-0010-0000-0600-000003000000}" name="Actual _x000a_cost" dataDxfId="73" totalsRowDxfId="72"/>
    <tableColumn id="4" xr3:uid="{00000000-0010-0000-0600-000004000000}" name="Difference" totalsRowFunction="sum" dataDxfId="71" totalsRowDxfId="70">
      <calculatedColumnFormula>Savings[[#This Row],[Projected 
cost]]-Savings[[#This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Costs for Savings or Investments in this table. Difference is auto calculated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Food" displayName="Food" ref="A48:D52" totalsRowCount="1" headerRowDxfId="69" dataDxfId="67" totalsRowDxfId="65" headerRowBorderDxfId="68" tableBorderDxfId="66" totalsRowBorderDxfId="64">
  <autoFilter ref="A48:D51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Category" totalsRowLabel="Subtotal" dataDxfId="63" totalsRowDxfId="62"/>
    <tableColumn id="2" xr3:uid="{00000000-0010-0000-0700-000002000000}" name="Projected _x000a_cost" dataDxfId="61" totalsRowDxfId="60"/>
    <tableColumn id="3" xr3:uid="{00000000-0010-0000-0700-000003000000}" name="Actual _x000a_cost" dataDxfId="59" totalsRowDxfId="58"/>
    <tableColumn id="4" xr3:uid="{00000000-0010-0000-0700-000004000000}" name="Difference" totalsRowFunction="sum" dataDxfId="57" totalsRowDxfId="56">
      <calculatedColumnFormula>Food[[#This Row],[Projected 
cost]]-Food[[#This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Food Costs in this table. Difference is auto calculated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Gifts" displayName="Gifts" ref="F55:I59" totalsRowCount="1" headerRowDxfId="55" dataDxfId="53" totalsRowDxfId="52" headerRowBorderDxfId="54" totalsRowBorderDxfId="51">
  <autoFilter ref="F55:I58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800-000001000000}" name="Category" totalsRowLabel="Subtotal" dataDxfId="50" totalsRowDxfId="49"/>
    <tableColumn id="2" xr3:uid="{00000000-0010-0000-0800-000002000000}" name="Projected _x000a_cost" dataDxfId="48" totalsRowDxfId="47"/>
    <tableColumn id="3" xr3:uid="{00000000-0010-0000-0800-000003000000}" name="Actual _x000a_cost" dataDxfId="46" totalsRowDxfId="45"/>
    <tableColumn id="4" xr3:uid="{00000000-0010-0000-0800-000004000000}" name="Difference" totalsRowFunction="sum" dataDxfId="44" totalsRowDxfId="43">
      <calculatedColumnFormula>Gifts[[#This Row],[Projected 
cost]]-Gifts[[#This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Costs for Gifts and Donations in this table. Difference is auto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31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I81"/>
  <sheetViews>
    <sheetView showGridLines="0" tabSelected="1" zoomScaleNormal="100" zoomScaleSheetLayoutView="30" workbookViewId="0">
      <selection activeCell="C32" sqref="C32:C33"/>
    </sheetView>
  </sheetViews>
  <sheetFormatPr defaultColWidth="8.85546875" defaultRowHeight="12.75" x14ac:dyDescent="0.2"/>
  <cols>
    <col min="1" max="1" width="33.140625" customWidth="1"/>
    <col min="2" max="4" width="20.7109375" customWidth="1"/>
    <col min="5" max="5" width="15.7109375" customWidth="1"/>
    <col min="6" max="6" width="33.140625" customWidth="1"/>
    <col min="7" max="9" width="20.7109375" customWidth="1"/>
    <col min="10" max="10" width="2.7109375" customWidth="1"/>
  </cols>
  <sheetData>
    <row r="1" spans="1:9" s="1" customFormat="1" ht="19.899999999999999" customHeight="1" x14ac:dyDescent="0.25"/>
    <row r="2" spans="1:9" s="1" customFormat="1" ht="94.9" customHeight="1" x14ac:dyDescent="0.45">
      <c r="A2" s="55" t="s">
        <v>42</v>
      </c>
      <c r="B2" s="55"/>
      <c r="C2" s="55"/>
      <c r="D2" s="55"/>
      <c r="E2" s="55"/>
      <c r="F2" s="55"/>
      <c r="G2" s="55"/>
      <c r="H2" s="54"/>
      <c r="I2" s="54"/>
    </row>
    <row r="3" spans="1:9" ht="15" customHeight="1" x14ac:dyDescent="0.2"/>
    <row r="4" spans="1:9" ht="30" customHeight="1" x14ac:dyDescent="0.2">
      <c r="A4" s="61" t="s">
        <v>43</v>
      </c>
      <c r="B4" s="62"/>
      <c r="C4" s="6"/>
      <c r="D4" s="58" t="s">
        <v>76</v>
      </c>
      <c r="E4" s="58"/>
      <c r="F4" s="58"/>
      <c r="G4" s="64">
        <f>B7-I73</f>
        <v>0</v>
      </c>
    </row>
    <row r="5" spans="1:9" ht="30" customHeight="1" x14ac:dyDescent="0.2">
      <c r="A5" s="7" t="s">
        <v>44</v>
      </c>
      <c r="B5" s="8">
        <v>0</v>
      </c>
      <c r="D5" s="58"/>
      <c r="E5" s="58"/>
      <c r="F5" s="58"/>
      <c r="G5" s="64"/>
      <c r="H5" s="9"/>
    </row>
    <row r="6" spans="1:9" ht="30" customHeight="1" x14ac:dyDescent="0.2">
      <c r="A6" s="10" t="s">
        <v>45</v>
      </c>
      <c r="B6" s="11">
        <v>0</v>
      </c>
      <c r="D6" s="59" t="s">
        <v>77</v>
      </c>
      <c r="E6" s="59"/>
      <c r="F6" s="59"/>
      <c r="G6" s="65">
        <f>B12-I75</f>
        <v>0</v>
      </c>
      <c r="H6" s="9"/>
    </row>
    <row r="7" spans="1:9" ht="30" customHeight="1" x14ac:dyDescent="0.2">
      <c r="A7" s="12" t="s">
        <v>46</v>
      </c>
      <c r="B7" s="13">
        <f>SUM(B5:B6)</f>
        <v>0</v>
      </c>
      <c r="D7" s="59"/>
      <c r="E7" s="59"/>
      <c r="F7" s="59"/>
      <c r="G7" s="65"/>
      <c r="H7" s="9"/>
    </row>
    <row r="8" spans="1:9" ht="30" customHeight="1" x14ac:dyDescent="0.2">
      <c r="D8" s="60" t="s">
        <v>78</v>
      </c>
      <c r="E8" s="60"/>
      <c r="F8" s="60"/>
      <c r="G8" s="66">
        <f>G6-G4</f>
        <v>0</v>
      </c>
      <c r="H8" s="9"/>
    </row>
    <row r="9" spans="1:9" ht="30" customHeight="1" x14ac:dyDescent="0.2">
      <c r="A9" s="61" t="s">
        <v>47</v>
      </c>
      <c r="B9" s="63"/>
      <c r="C9" s="6"/>
      <c r="D9" s="60"/>
      <c r="E9" s="60"/>
      <c r="F9" s="60"/>
      <c r="G9" s="66"/>
      <c r="H9" s="14"/>
    </row>
    <row r="10" spans="1:9" ht="30" customHeight="1" x14ac:dyDescent="0.2">
      <c r="A10" s="10" t="s">
        <v>44</v>
      </c>
      <c r="B10" s="11">
        <v>0</v>
      </c>
      <c r="H10" s="9"/>
    </row>
    <row r="11" spans="1:9" ht="30" customHeight="1" x14ac:dyDescent="0.2">
      <c r="A11" s="15" t="s">
        <v>45</v>
      </c>
      <c r="B11" s="16">
        <v>0</v>
      </c>
      <c r="D11" s="9"/>
      <c r="G11" s="17"/>
      <c r="H11" s="9"/>
    </row>
    <row r="12" spans="1:9" ht="30" customHeight="1" x14ac:dyDescent="0.2">
      <c r="A12" s="12" t="s">
        <v>0</v>
      </c>
      <c r="B12" s="13">
        <f>SUM(B10:B11)</f>
        <v>0</v>
      </c>
    </row>
    <row r="13" spans="1:9" ht="37.9" customHeight="1" x14ac:dyDescent="0.2">
      <c r="A13" s="18"/>
      <c r="B13" s="19"/>
    </row>
    <row r="14" spans="1:9" s="2" customFormat="1" ht="30" customHeight="1" x14ac:dyDescent="0.2">
      <c r="A14" s="22" t="s">
        <v>48</v>
      </c>
      <c r="B14" s="4"/>
      <c r="C14" s="5"/>
      <c r="D14" s="5"/>
      <c r="F14" s="21" t="s">
        <v>30</v>
      </c>
      <c r="G14" s="4"/>
      <c r="H14" s="4"/>
      <c r="I14" s="4"/>
    </row>
    <row r="15" spans="1:9" ht="48" customHeight="1" x14ac:dyDescent="0.25">
      <c r="A15" s="53" t="s">
        <v>41</v>
      </c>
      <c r="B15" s="23" t="s">
        <v>35</v>
      </c>
      <c r="C15" s="23" t="s">
        <v>36</v>
      </c>
      <c r="D15" s="24" t="s">
        <v>1</v>
      </c>
      <c r="E15" s="3"/>
      <c r="F15" s="53" t="s">
        <v>41</v>
      </c>
      <c r="G15" s="25" t="s">
        <v>37</v>
      </c>
      <c r="H15" s="25" t="s">
        <v>36</v>
      </c>
      <c r="I15" s="26" t="s">
        <v>1</v>
      </c>
    </row>
    <row r="16" spans="1:9" ht="30" customHeight="1" x14ac:dyDescent="0.25">
      <c r="A16" s="27" t="s">
        <v>49</v>
      </c>
      <c r="B16" s="28">
        <v>0</v>
      </c>
      <c r="C16" s="28">
        <v>0</v>
      </c>
      <c r="D16" s="28">
        <f>Housing[[#This Row],[Projected
cost]]-Housing[[#This Row],[Actual 
cost]]</f>
        <v>0</v>
      </c>
      <c r="E16" s="3"/>
      <c r="F16" s="29" t="s">
        <v>3</v>
      </c>
      <c r="G16" s="30"/>
      <c r="H16" s="30"/>
      <c r="I16" s="30">
        <f>Entertainment[[#This Row],[Projected 
cost]]-Entertainment[[#This Row],[Actual 
cost]]</f>
        <v>0</v>
      </c>
    </row>
    <row r="17" spans="1:9" ht="30" customHeight="1" x14ac:dyDescent="0.25">
      <c r="A17" s="27" t="s">
        <v>2</v>
      </c>
      <c r="B17" s="28">
        <v>0</v>
      </c>
      <c r="C17" s="28">
        <v>0</v>
      </c>
      <c r="D17" s="28">
        <f>Housing[[#This Row],[Projected
cost]]-Housing[[#This Row],[Actual 
cost]]</f>
        <v>0</v>
      </c>
      <c r="E17" s="3"/>
      <c r="F17" s="29" t="s">
        <v>68</v>
      </c>
      <c r="G17" s="30"/>
      <c r="H17" s="30"/>
      <c r="I17" s="30">
        <f>Entertainment[[#This Row],[Projected 
cost]]-Entertainment[[#This Row],[Actual 
cost]]</f>
        <v>0</v>
      </c>
    </row>
    <row r="18" spans="1:9" ht="30" customHeight="1" x14ac:dyDescent="0.25">
      <c r="A18" s="27" t="s">
        <v>51</v>
      </c>
      <c r="B18" s="28">
        <v>0</v>
      </c>
      <c r="C18" s="28">
        <v>0</v>
      </c>
      <c r="D18" s="28">
        <f>Housing[[#This Row],[Projected
cost]]-Housing[[#This Row],[Actual 
cost]]</f>
        <v>0</v>
      </c>
      <c r="E18" s="3"/>
      <c r="F18" s="29" t="s">
        <v>79</v>
      </c>
      <c r="G18" s="30"/>
      <c r="H18" s="30"/>
      <c r="I18" s="30">
        <f>Entertainment[[#This Row],[Projected 
cost]]-Entertainment[[#This Row],[Actual 
cost]]</f>
        <v>0</v>
      </c>
    </row>
    <row r="19" spans="1:9" ht="30" customHeight="1" x14ac:dyDescent="0.25">
      <c r="A19" s="27" t="s">
        <v>52</v>
      </c>
      <c r="B19" s="28">
        <v>0</v>
      </c>
      <c r="C19" s="28">
        <v>0</v>
      </c>
      <c r="D19" s="28">
        <f>Housing[[#This Row],[Projected
cost]]-Housing[[#This Row],[Actual 
cost]]</f>
        <v>0</v>
      </c>
      <c r="E19" s="3"/>
      <c r="F19" s="29" t="s">
        <v>5</v>
      </c>
      <c r="G19" s="30"/>
      <c r="H19" s="30"/>
      <c r="I19" s="30">
        <f>Entertainment[[#This Row],[Projected 
cost]]-Entertainment[[#This Row],[Actual 
cost]]</f>
        <v>0</v>
      </c>
    </row>
    <row r="20" spans="1:9" ht="30" customHeight="1" x14ac:dyDescent="0.25">
      <c r="A20" s="27" t="s">
        <v>65</v>
      </c>
      <c r="B20" s="28">
        <v>0</v>
      </c>
      <c r="C20" s="28">
        <v>0</v>
      </c>
      <c r="D20" s="28">
        <f>Housing[[#This Row],[Projected
cost]]-Housing[[#This Row],[Actual 
cost]]</f>
        <v>0</v>
      </c>
      <c r="E20" s="3"/>
      <c r="F20" s="29" t="s">
        <v>69</v>
      </c>
      <c r="G20" s="30"/>
      <c r="H20" s="30"/>
      <c r="I20" s="30">
        <f>Entertainment[[#This Row],[Projected 
cost]]-Entertainment[[#This Row],[Actual 
cost]]</f>
        <v>0</v>
      </c>
    </row>
    <row r="21" spans="1:9" ht="30" customHeight="1" x14ac:dyDescent="0.25">
      <c r="A21" s="27" t="s">
        <v>53</v>
      </c>
      <c r="B21" s="28">
        <v>0</v>
      </c>
      <c r="C21" s="28">
        <v>0</v>
      </c>
      <c r="D21" s="28">
        <f>Housing[[#This Row],[Projected
cost]]-Housing[[#This Row],[Actual 
cost]]</f>
        <v>0</v>
      </c>
      <c r="E21" s="3"/>
      <c r="F21" s="29" t="s">
        <v>72</v>
      </c>
      <c r="G21" s="30"/>
      <c r="H21" s="30"/>
      <c r="I21" s="30">
        <f>Entertainment[[#This Row],[Projected 
cost]]-Entertainment[[#This Row],[Actual 
cost]]</f>
        <v>0</v>
      </c>
    </row>
    <row r="22" spans="1:9" ht="30" customHeight="1" x14ac:dyDescent="0.25">
      <c r="A22" s="27" t="s">
        <v>50</v>
      </c>
      <c r="B22" s="28">
        <v>0</v>
      </c>
      <c r="C22" s="28">
        <v>0</v>
      </c>
      <c r="D22" s="28">
        <f>Housing[[#This Row],[Projected
cost]]-Housing[[#This Row],[Actual 
cost]]</f>
        <v>0</v>
      </c>
      <c r="E22" s="3"/>
      <c r="F22" s="29" t="s">
        <v>70</v>
      </c>
      <c r="G22" s="30"/>
      <c r="H22" s="30"/>
      <c r="I22" s="30">
        <f>Entertainment[[#This Row],[Projected 
cost]]-Entertainment[[#This Row],[Actual 
cost]]</f>
        <v>0</v>
      </c>
    </row>
    <row r="23" spans="1:9" ht="30" customHeight="1" x14ac:dyDescent="0.25">
      <c r="A23" s="27" t="s">
        <v>66</v>
      </c>
      <c r="B23" s="28">
        <v>0</v>
      </c>
      <c r="C23" s="28">
        <v>0</v>
      </c>
      <c r="D23" s="28">
        <f>Housing[[#This Row],[Projected
cost]]-Housing[[#This Row],[Actual 
cost]]</f>
        <v>0</v>
      </c>
      <c r="E23" s="3"/>
      <c r="F23" s="29" t="s">
        <v>71</v>
      </c>
      <c r="G23" s="30"/>
      <c r="H23" s="30"/>
      <c r="I23" s="30">
        <f>Entertainment[[#This Row],[Projected 
cost]]-Entertainment[[#This Row],[Actual 
cost]]</f>
        <v>0</v>
      </c>
    </row>
    <row r="24" spans="1:9" ht="30" customHeight="1" x14ac:dyDescent="0.25">
      <c r="A24" s="27" t="s">
        <v>54</v>
      </c>
      <c r="B24" s="28">
        <v>0</v>
      </c>
      <c r="C24" s="28">
        <v>0</v>
      </c>
      <c r="D24" s="28">
        <f>Housing[[#This Row],[Projected
cost]]-Housing[[#This Row],[Actual 
cost]]</f>
        <v>0</v>
      </c>
      <c r="E24" s="3"/>
      <c r="F24" s="29" t="s">
        <v>6</v>
      </c>
      <c r="G24" s="30"/>
      <c r="H24" s="30"/>
      <c r="I24" s="30">
        <f>Entertainment[[#This Row],[Projected 
cost]]-Entertainment[[#This Row],[Actual 
cost]]</f>
        <v>0</v>
      </c>
    </row>
    <row r="25" spans="1:9" ht="30" customHeight="1" x14ac:dyDescent="0.25">
      <c r="A25" s="27" t="s">
        <v>6</v>
      </c>
      <c r="B25" s="28">
        <v>0</v>
      </c>
      <c r="C25" s="28">
        <v>0</v>
      </c>
      <c r="D25" s="28">
        <f>Housing[[#This Row],[Projected
cost]]-Housing[[#This Row],[Actual 
cost]]</f>
        <v>0</v>
      </c>
      <c r="E25" s="3"/>
      <c r="F25" s="31" t="s">
        <v>29</v>
      </c>
      <c r="G25" s="32"/>
      <c r="H25" s="32"/>
      <c r="I25" s="33">
        <f>SUBTOTAL(109,Entertainment[Difference])</f>
        <v>0</v>
      </c>
    </row>
    <row r="26" spans="1:9" ht="30" customHeight="1" x14ac:dyDescent="0.25">
      <c r="A26" s="34" t="s">
        <v>29</v>
      </c>
      <c r="B26" s="35"/>
      <c r="C26" s="35"/>
      <c r="D26" s="28">
        <f>SUBTOTAL(109,Housing[Difference])</f>
        <v>0</v>
      </c>
      <c r="E26" s="3"/>
      <c r="F26" s="36"/>
      <c r="G26" s="36"/>
      <c r="H26" s="36"/>
      <c r="I26" s="36"/>
    </row>
    <row r="27" spans="1:9" ht="37.9" customHeight="1" x14ac:dyDescent="0.25">
      <c r="A27" s="37"/>
      <c r="B27" s="38"/>
      <c r="C27" s="38"/>
      <c r="D27" s="38"/>
      <c r="E27" s="3"/>
      <c r="F27" s="36"/>
      <c r="G27" s="36"/>
      <c r="H27" s="36"/>
      <c r="I27" s="36"/>
    </row>
    <row r="28" spans="1:9" s="2" customFormat="1" ht="30" customHeight="1" x14ac:dyDescent="0.25">
      <c r="A28" s="67" t="s">
        <v>31</v>
      </c>
      <c r="B28" s="68"/>
      <c r="C28" s="68"/>
      <c r="D28" s="68"/>
      <c r="E28" s="39"/>
      <c r="F28" s="69" t="s">
        <v>61</v>
      </c>
      <c r="G28" s="69"/>
      <c r="H28" s="69"/>
      <c r="I28" s="69"/>
    </row>
    <row r="29" spans="1:9" ht="48" customHeight="1" x14ac:dyDescent="0.25">
      <c r="A29" s="53" t="s">
        <v>41</v>
      </c>
      <c r="B29" s="25" t="s">
        <v>37</v>
      </c>
      <c r="C29" s="25" t="s">
        <v>36</v>
      </c>
      <c r="D29" s="26" t="s">
        <v>1</v>
      </c>
      <c r="E29" s="3"/>
      <c r="F29" s="53" t="s">
        <v>41</v>
      </c>
      <c r="G29" s="25" t="s">
        <v>37</v>
      </c>
      <c r="H29" s="25" t="s">
        <v>36</v>
      </c>
      <c r="I29" s="26" t="s">
        <v>1</v>
      </c>
    </row>
    <row r="30" spans="1:9" ht="30" customHeight="1" x14ac:dyDescent="0.25">
      <c r="A30" s="29" t="s">
        <v>55</v>
      </c>
      <c r="B30" s="30"/>
      <c r="C30" s="30">
        <v>0</v>
      </c>
      <c r="D30" s="30">
        <f>Transportation[[#This Row],[Projected 
cost]]-Transportation[[#This Row],[Actual 
cost]]</f>
        <v>0</v>
      </c>
      <c r="E30" s="3"/>
      <c r="F30" s="29" t="s">
        <v>59</v>
      </c>
      <c r="G30" s="30"/>
      <c r="H30" s="30"/>
      <c r="I30" s="30">
        <f>Loans[[#This Row],[Projected 
cost]]-Loans[[#This Row],[Actual 
cost]]</f>
        <v>0</v>
      </c>
    </row>
    <row r="31" spans="1:9" ht="30" customHeight="1" x14ac:dyDescent="0.25">
      <c r="A31" s="29" t="s">
        <v>56</v>
      </c>
      <c r="B31" s="30"/>
      <c r="C31" s="30"/>
      <c r="D31" s="30">
        <f>Transportation[[#This Row],[Projected 
cost]]-Transportation[[#This Row],[Actual 
cost]]</f>
        <v>0</v>
      </c>
      <c r="E31" s="3"/>
      <c r="F31" s="29" t="s">
        <v>58</v>
      </c>
      <c r="G31" s="30"/>
      <c r="H31" s="30"/>
      <c r="I31" s="30">
        <f>Loans[[#This Row],[Projected 
cost]]-Loans[[#This Row],[Actual 
cost]]</f>
        <v>0</v>
      </c>
    </row>
    <row r="32" spans="1:9" ht="30" customHeight="1" x14ac:dyDescent="0.25">
      <c r="A32" s="29" t="s">
        <v>8</v>
      </c>
      <c r="B32" s="30"/>
      <c r="C32" s="30"/>
      <c r="D32" s="30">
        <f>Transportation[[#This Row],[Projected 
cost]]-Transportation[[#This Row],[Actual 
cost]]</f>
        <v>0</v>
      </c>
      <c r="E32" s="3"/>
      <c r="F32" s="29" t="s">
        <v>7</v>
      </c>
      <c r="G32" s="30"/>
      <c r="H32" s="30"/>
      <c r="I32" s="30">
        <f>Loans[[#This Row],[Projected 
cost]]-Loans[[#This Row],[Actual 
cost]]</f>
        <v>0</v>
      </c>
    </row>
    <row r="33" spans="1:9" ht="30" customHeight="1" x14ac:dyDescent="0.25">
      <c r="A33" s="29" t="s">
        <v>4</v>
      </c>
      <c r="B33" s="30"/>
      <c r="C33" s="30"/>
      <c r="D33" s="30">
        <f>Transportation[[#This Row],[Projected 
cost]]-Transportation[[#This Row],[Actual 
cost]]</f>
        <v>0</v>
      </c>
      <c r="E33" s="3"/>
      <c r="F33" s="29" t="s">
        <v>7</v>
      </c>
      <c r="G33" s="30"/>
      <c r="H33" s="30"/>
      <c r="I33" s="30">
        <f>Loans[[#This Row],[Projected 
cost]]-Loans[[#This Row],[Actual 
cost]]</f>
        <v>0</v>
      </c>
    </row>
    <row r="34" spans="1:9" ht="30" customHeight="1" x14ac:dyDescent="0.25">
      <c r="A34" s="29" t="s">
        <v>9</v>
      </c>
      <c r="B34" s="30"/>
      <c r="C34" s="30"/>
      <c r="D34" s="30">
        <f>Transportation[[#This Row],[Projected 
cost]]-Transportation[[#This Row],[Actual 
cost]]</f>
        <v>0</v>
      </c>
      <c r="E34" s="3"/>
      <c r="F34" s="29" t="s">
        <v>7</v>
      </c>
      <c r="G34" s="30"/>
      <c r="H34" s="30"/>
      <c r="I34" s="30">
        <f>Loans[[#This Row],[Projected 
cost]]-Loans[[#This Row],[Actual 
cost]]</f>
        <v>0</v>
      </c>
    </row>
    <row r="35" spans="1:9" ht="30" customHeight="1" x14ac:dyDescent="0.25">
      <c r="A35" s="29" t="s">
        <v>57</v>
      </c>
      <c r="B35" s="30"/>
      <c r="C35" s="30"/>
      <c r="D35" s="30">
        <f>Transportation[[#This Row],[Projected 
cost]]-Transportation[[#This Row],[Actual 
cost]]</f>
        <v>0</v>
      </c>
      <c r="E35" s="3"/>
      <c r="F35" s="29" t="s">
        <v>6</v>
      </c>
      <c r="G35" s="30"/>
      <c r="H35" s="30"/>
      <c r="I35" s="30">
        <f>Loans[[#This Row],[Projected 
cost]]-Loans[[#This Row],[Actual 
cost]]</f>
        <v>0</v>
      </c>
    </row>
    <row r="36" spans="1:9" ht="30" customHeight="1" x14ac:dyDescent="0.25">
      <c r="A36" s="29" t="s">
        <v>6</v>
      </c>
      <c r="B36" s="30"/>
      <c r="C36" s="30"/>
      <c r="D36" s="30">
        <f>Transportation[[#This Row],[Projected 
cost]]-Transportation[[#This Row],[Actual 
cost]]</f>
        <v>0</v>
      </c>
      <c r="E36" s="3"/>
      <c r="F36" s="31" t="s">
        <v>29</v>
      </c>
      <c r="G36" s="40"/>
      <c r="H36" s="40"/>
      <c r="I36" s="33">
        <f>SUBTOTAL(109,Loans[Difference])</f>
        <v>0</v>
      </c>
    </row>
    <row r="37" spans="1:9" ht="30" customHeight="1" x14ac:dyDescent="0.25">
      <c r="A37" s="31" t="s">
        <v>29</v>
      </c>
      <c r="B37" s="40"/>
      <c r="C37" s="40"/>
      <c r="D37" s="33">
        <f>SUBTOTAL(109,Transportation[Difference])</f>
        <v>0</v>
      </c>
      <c r="E37" s="3"/>
      <c r="F37" s="37"/>
      <c r="G37" s="41"/>
      <c r="H37" s="41"/>
      <c r="I37" s="41"/>
    </row>
    <row r="38" spans="1:9" ht="37.9" customHeight="1" x14ac:dyDescent="0.25">
      <c r="A38" s="42"/>
      <c r="B38" s="43"/>
      <c r="C38" s="43"/>
      <c r="D38" s="38"/>
      <c r="E38" s="3"/>
      <c r="F38" s="56"/>
      <c r="G38" s="56"/>
      <c r="H38" s="56"/>
      <c r="I38" s="56"/>
    </row>
    <row r="39" spans="1:9" s="2" customFormat="1" ht="30" customHeight="1" x14ac:dyDescent="0.25">
      <c r="A39" s="69" t="s">
        <v>67</v>
      </c>
      <c r="B39" s="70"/>
      <c r="C39" s="70"/>
      <c r="D39" s="70"/>
      <c r="E39" s="39"/>
      <c r="F39" s="69" t="s">
        <v>32</v>
      </c>
      <c r="G39" s="70"/>
      <c r="H39" s="70"/>
      <c r="I39" s="70"/>
    </row>
    <row r="40" spans="1:9" ht="48" customHeight="1" x14ac:dyDescent="0.25">
      <c r="A40" s="53" t="s">
        <v>41</v>
      </c>
      <c r="B40" s="25" t="s">
        <v>35</v>
      </c>
      <c r="C40" s="25" t="s">
        <v>36</v>
      </c>
      <c r="D40" s="26" t="s">
        <v>1</v>
      </c>
      <c r="E40" s="3"/>
      <c r="F40" s="53" t="s">
        <v>41</v>
      </c>
      <c r="G40" s="25" t="s">
        <v>37</v>
      </c>
      <c r="H40" s="25" t="s">
        <v>36</v>
      </c>
      <c r="I40" s="26" t="s">
        <v>1</v>
      </c>
    </row>
    <row r="41" spans="1:9" ht="30" customHeight="1" x14ac:dyDescent="0.25">
      <c r="A41" s="29" t="s">
        <v>80</v>
      </c>
      <c r="B41" s="30"/>
      <c r="C41" s="30"/>
      <c r="D41" s="30">
        <f>Insurance[[#This Row],[Projected
cost]]-Insurance[[#This Row],[Actual 
cost]]</f>
        <v>0</v>
      </c>
      <c r="E41" s="3"/>
      <c r="F41" s="29" t="s">
        <v>10</v>
      </c>
      <c r="G41" s="30"/>
      <c r="H41" s="30"/>
      <c r="I41" s="30">
        <f>Taxes[[#This Row],[Projected 
cost]]-Taxes[[#This Row],[Actual 
cost]]</f>
        <v>0</v>
      </c>
    </row>
    <row r="42" spans="1:9" ht="30" customHeight="1" x14ac:dyDescent="0.25">
      <c r="A42" s="29" t="s">
        <v>13</v>
      </c>
      <c r="B42" s="30"/>
      <c r="C42" s="30"/>
      <c r="D42" s="30">
        <f>Insurance[[#This Row],[Projected
cost]]-Insurance[[#This Row],[Actual 
cost]]</f>
        <v>0</v>
      </c>
      <c r="E42" s="3"/>
      <c r="F42" s="29" t="s">
        <v>11</v>
      </c>
      <c r="G42" s="30"/>
      <c r="H42" s="30"/>
      <c r="I42" s="30">
        <f>Taxes[[#This Row],[Projected 
cost]]-Taxes[[#This Row],[Actual 
cost]]</f>
        <v>0</v>
      </c>
    </row>
    <row r="43" spans="1:9" ht="30" customHeight="1" x14ac:dyDescent="0.25">
      <c r="A43" s="29" t="s">
        <v>14</v>
      </c>
      <c r="B43" s="30"/>
      <c r="C43" s="30"/>
      <c r="D43" s="30">
        <f>Insurance[[#This Row],[Projected
cost]]-Insurance[[#This Row],[Actual 
cost]]</f>
        <v>0</v>
      </c>
      <c r="E43" s="3"/>
      <c r="F43" s="29" t="s">
        <v>12</v>
      </c>
      <c r="G43" s="30"/>
      <c r="H43" s="30"/>
      <c r="I43" s="30">
        <f>Taxes[[#This Row],[Projected 
cost]]-Taxes[[#This Row],[Actual 
cost]]</f>
        <v>0</v>
      </c>
    </row>
    <row r="44" spans="1:9" ht="30" customHeight="1" x14ac:dyDescent="0.25">
      <c r="A44" s="29" t="s">
        <v>6</v>
      </c>
      <c r="B44" s="30"/>
      <c r="C44" s="30"/>
      <c r="D44" s="30">
        <f>Insurance[[#This Row],[Projected
cost]]-Insurance[[#This Row],[Actual 
cost]]</f>
        <v>0</v>
      </c>
      <c r="E44" s="3"/>
      <c r="F44" s="29" t="s">
        <v>60</v>
      </c>
      <c r="G44" s="30"/>
      <c r="H44" s="30"/>
      <c r="I44" s="30">
        <f>Taxes[[#This Row],[Projected 
cost]]-Taxes[[#This Row],[Actual 
cost]]</f>
        <v>0</v>
      </c>
    </row>
    <row r="45" spans="1:9" ht="30" customHeight="1" x14ac:dyDescent="0.25">
      <c r="A45" s="31" t="s">
        <v>29</v>
      </c>
      <c r="B45" s="44"/>
      <c r="C45" s="44"/>
      <c r="D45" s="33">
        <f>SUBTOTAL(109,Insurance[Difference])</f>
        <v>0</v>
      </c>
      <c r="E45" s="3"/>
      <c r="F45" s="31" t="s">
        <v>29</v>
      </c>
      <c r="G45" s="40"/>
      <c r="H45" s="40"/>
      <c r="I45" s="33">
        <f>SUBTOTAL(109,Taxes[Difference])</f>
        <v>0</v>
      </c>
    </row>
    <row r="46" spans="1:9" ht="37.9" customHeight="1" x14ac:dyDescent="0.25">
      <c r="A46" s="45"/>
      <c r="B46" s="46"/>
      <c r="C46" s="46"/>
      <c r="D46" s="30"/>
      <c r="E46" s="3"/>
      <c r="F46" s="36"/>
      <c r="G46" s="36"/>
      <c r="H46" s="36"/>
      <c r="I46" s="36"/>
    </row>
    <row r="47" spans="1:9" s="2" customFormat="1" ht="30" customHeight="1" x14ac:dyDescent="0.25">
      <c r="A47" s="67" t="s">
        <v>21</v>
      </c>
      <c r="B47" s="68"/>
      <c r="C47" s="68"/>
      <c r="D47" s="68"/>
      <c r="E47" s="39"/>
      <c r="F47" s="69" t="s">
        <v>73</v>
      </c>
      <c r="G47" s="70"/>
      <c r="H47" s="70"/>
      <c r="I47" s="70"/>
    </row>
    <row r="48" spans="1:9" ht="49.9" customHeight="1" x14ac:dyDescent="0.25">
      <c r="A48" s="53" t="s">
        <v>41</v>
      </c>
      <c r="B48" s="25" t="s">
        <v>37</v>
      </c>
      <c r="C48" s="25" t="s">
        <v>36</v>
      </c>
      <c r="D48" s="26" t="s">
        <v>1</v>
      </c>
      <c r="E48" s="3"/>
      <c r="F48" s="53" t="s">
        <v>41</v>
      </c>
      <c r="G48" s="25" t="s">
        <v>37</v>
      </c>
      <c r="H48" s="25" t="s">
        <v>36</v>
      </c>
      <c r="I48" s="26" t="s">
        <v>1</v>
      </c>
    </row>
    <row r="49" spans="1:9" ht="30" customHeight="1" x14ac:dyDescent="0.25">
      <c r="A49" s="29" t="s">
        <v>17</v>
      </c>
      <c r="B49" s="30"/>
      <c r="C49" s="30"/>
      <c r="D49" s="30">
        <f>Food[[#This Row],[Projected 
cost]]-Food[[#This Row],[Actual 
cost]]</f>
        <v>0</v>
      </c>
      <c r="E49" s="3"/>
      <c r="F49" s="29" t="s">
        <v>15</v>
      </c>
      <c r="G49" s="30"/>
      <c r="H49" s="30"/>
      <c r="I49" s="30">
        <f>Savings[[#This Row],[Projected 
cost]]-Savings[[#This Row],[Actual 
cost]]</f>
        <v>0</v>
      </c>
    </row>
    <row r="50" spans="1:9" ht="30" customHeight="1" x14ac:dyDescent="0.25">
      <c r="A50" s="29" t="s">
        <v>18</v>
      </c>
      <c r="B50" s="30"/>
      <c r="C50" s="30"/>
      <c r="D50" s="30">
        <f>Food[[#This Row],[Projected 
cost]]-Food[[#This Row],[Actual 
cost]]</f>
        <v>0</v>
      </c>
      <c r="E50" s="3"/>
      <c r="F50" s="29" t="s">
        <v>16</v>
      </c>
      <c r="G50" s="30"/>
      <c r="H50" s="30"/>
      <c r="I50" s="30">
        <f>Savings[[#This Row],[Projected 
cost]]-Savings[[#This Row],[Actual 
cost]]</f>
        <v>0</v>
      </c>
    </row>
    <row r="51" spans="1:9" ht="30" customHeight="1" x14ac:dyDescent="0.25">
      <c r="A51" s="29" t="s">
        <v>6</v>
      </c>
      <c r="B51" s="30"/>
      <c r="C51" s="30"/>
      <c r="D51" s="30">
        <f>Food[[#This Row],[Projected 
cost]]-Food[[#This Row],[Actual 
cost]]</f>
        <v>0</v>
      </c>
      <c r="E51" s="3"/>
      <c r="F51" s="29" t="s">
        <v>6</v>
      </c>
      <c r="G51" s="30"/>
      <c r="H51" s="30"/>
      <c r="I51" s="30">
        <f>Savings[[#This Row],[Projected 
cost]]-Savings[[#This Row],[Actual 
cost]]</f>
        <v>0</v>
      </c>
    </row>
    <row r="52" spans="1:9" ht="30" customHeight="1" x14ac:dyDescent="0.25">
      <c r="A52" s="31" t="s">
        <v>29</v>
      </c>
      <c r="B52" s="44"/>
      <c r="C52" s="44"/>
      <c r="D52" s="33">
        <f>SUBTOTAL(109,Food[Difference])</f>
        <v>0</v>
      </c>
      <c r="E52" s="3"/>
      <c r="F52" s="31" t="s">
        <v>29</v>
      </c>
      <c r="G52" s="40"/>
      <c r="H52" s="40"/>
      <c r="I52" s="33">
        <f>SUBTOTAL(109,Savings[Difference])</f>
        <v>0</v>
      </c>
    </row>
    <row r="53" spans="1:9" ht="37.9" customHeight="1" x14ac:dyDescent="0.25">
      <c r="A53" s="47"/>
      <c r="B53" s="41"/>
      <c r="C53" s="41"/>
      <c r="D53" s="41"/>
      <c r="E53" s="3"/>
      <c r="F53" s="48"/>
      <c r="G53" s="49"/>
      <c r="H53" s="49"/>
      <c r="I53" s="49"/>
    </row>
    <row r="54" spans="1:9" s="2" customFormat="1" ht="30" customHeight="1" x14ac:dyDescent="0.25">
      <c r="A54" s="67" t="s">
        <v>33</v>
      </c>
      <c r="B54" s="68"/>
      <c r="C54" s="68"/>
      <c r="D54" s="68"/>
      <c r="E54" s="39"/>
      <c r="F54" s="69" t="s">
        <v>74</v>
      </c>
      <c r="G54" s="70"/>
      <c r="H54" s="70"/>
      <c r="I54" s="70"/>
    </row>
    <row r="55" spans="1:9" ht="48" customHeight="1" x14ac:dyDescent="0.25">
      <c r="A55" s="53" t="s">
        <v>41</v>
      </c>
      <c r="B55" s="25" t="s">
        <v>37</v>
      </c>
      <c r="C55" s="25" t="s">
        <v>36</v>
      </c>
      <c r="D55" s="26" t="s">
        <v>1</v>
      </c>
      <c r="E55" s="3"/>
      <c r="F55" s="53" t="s">
        <v>41</v>
      </c>
      <c r="G55" s="25" t="s">
        <v>37</v>
      </c>
      <c r="H55" s="25" t="s">
        <v>36</v>
      </c>
      <c r="I55" s="26" t="s">
        <v>1</v>
      </c>
    </row>
    <row r="56" spans="1:9" ht="30" customHeight="1" x14ac:dyDescent="0.25">
      <c r="A56" s="29" t="s">
        <v>21</v>
      </c>
      <c r="B56" s="30"/>
      <c r="C56" s="30"/>
      <c r="D56" s="30">
        <f>Pets[[#This Row],[Projected 
cost]]-Pets[[#This Row],[Actual 
cost]]</f>
        <v>0</v>
      </c>
      <c r="E56" s="3"/>
      <c r="F56" s="29" t="s">
        <v>19</v>
      </c>
      <c r="G56" s="30"/>
      <c r="H56" s="30"/>
      <c r="I56" s="30">
        <f>Gifts[[#This Row],[Projected 
cost]]-Gifts[[#This Row],[Actual 
cost]]</f>
        <v>0</v>
      </c>
    </row>
    <row r="57" spans="1:9" ht="30" customHeight="1" x14ac:dyDescent="0.25">
      <c r="A57" s="29" t="s">
        <v>81</v>
      </c>
      <c r="B57" s="30"/>
      <c r="C57" s="30"/>
      <c r="D57" s="30">
        <f>Pets[[#This Row],[Projected 
cost]]-Pets[[#This Row],[Actual 
cost]]</f>
        <v>0</v>
      </c>
      <c r="E57" s="3"/>
      <c r="F57" s="29" t="s">
        <v>20</v>
      </c>
      <c r="G57" s="30"/>
      <c r="H57" s="30"/>
      <c r="I57" s="30">
        <f>Gifts[[#This Row],[Projected 
cost]]-Gifts[[#This Row],[Actual 
cost]]</f>
        <v>0</v>
      </c>
    </row>
    <row r="58" spans="1:9" ht="30" customHeight="1" x14ac:dyDescent="0.25">
      <c r="A58" s="29" t="s">
        <v>24</v>
      </c>
      <c r="B58" s="30"/>
      <c r="C58" s="30"/>
      <c r="D58" s="30">
        <f>Pets[[#This Row],[Projected 
cost]]-Pets[[#This Row],[Actual 
cost]]</f>
        <v>0</v>
      </c>
      <c r="E58" s="3"/>
      <c r="F58" s="29" t="s">
        <v>22</v>
      </c>
      <c r="G58" s="30"/>
      <c r="H58" s="30"/>
      <c r="I58" s="30">
        <f>Gifts[[#This Row],[Projected 
cost]]-Gifts[[#This Row],[Actual 
cost]]</f>
        <v>0</v>
      </c>
    </row>
    <row r="59" spans="1:9" ht="30" customHeight="1" x14ac:dyDescent="0.25">
      <c r="A59" s="29" t="s">
        <v>25</v>
      </c>
      <c r="B59" s="30"/>
      <c r="C59" s="30"/>
      <c r="D59" s="30">
        <f>Pets[[#This Row],[Projected 
cost]]-Pets[[#This Row],[Actual 
cost]]</f>
        <v>0</v>
      </c>
      <c r="E59" s="3"/>
      <c r="F59" s="31" t="s">
        <v>29</v>
      </c>
      <c r="G59" s="44"/>
      <c r="H59" s="44"/>
      <c r="I59" s="33">
        <f>SUBTOTAL(109,Gifts[Difference])</f>
        <v>0</v>
      </c>
    </row>
    <row r="60" spans="1:9" ht="30" customHeight="1" x14ac:dyDescent="0.25">
      <c r="A60" s="29" t="s">
        <v>6</v>
      </c>
      <c r="B60" s="30"/>
      <c r="C60" s="30"/>
      <c r="D60" s="30">
        <f>Pets[[#This Row],[Projected 
cost]]-Pets[[#This Row],[Actual 
cost]]</f>
        <v>0</v>
      </c>
      <c r="E60" s="3"/>
      <c r="F60" s="37"/>
      <c r="G60" s="43"/>
      <c r="H60" s="43"/>
      <c r="I60" s="38"/>
    </row>
    <row r="61" spans="1:9" ht="30" customHeight="1" x14ac:dyDescent="0.25">
      <c r="A61" s="31" t="s">
        <v>29</v>
      </c>
      <c r="B61" s="50"/>
      <c r="C61" s="50"/>
      <c r="D61" s="50">
        <f>SUBTOTAL(109,Pets[Difference])</f>
        <v>0</v>
      </c>
      <c r="E61" s="3"/>
      <c r="F61" s="37"/>
      <c r="G61" s="43"/>
      <c r="H61" s="43"/>
      <c r="I61" s="38"/>
    </row>
    <row r="62" spans="1:9" ht="37.9" customHeight="1" x14ac:dyDescent="0.25">
      <c r="A62" s="42"/>
      <c r="B62" s="51"/>
      <c r="C62" s="51"/>
      <c r="D62" s="51"/>
      <c r="E62" s="3"/>
      <c r="F62" s="52"/>
      <c r="G62" s="43"/>
      <c r="H62" s="43"/>
      <c r="I62" s="43"/>
    </row>
    <row r="63" spans="1:9" s="2" customFormat="1" ht="30" customHeight="1" x14ac:dyDescent="0.25">
      <c r="A63" s="76" t="s">
        <v>83</v>
      </c>
      <c r="B63" s="77"/>
      <c r="C63" s="77"/>
      <c r="D63" s="77"/>
      <c r="E63" s="39"/>
      <c r="F63" s="67" t="s">
        <v>34</v>
      </c>
      <c r="G63" s="68"/>
      <c r="H63" s="68"/>
      <c r="I63" s="68"/>
    </row>
    <row r="64" spans="1:9" ht="48" customHeight="1" x14ac:dyDescent="0.25">
      <c r="A64" s="53" t="s">
        <v>41</v>
      </c>
      <c r="B64" s="25" t="s">
        <v>37</v>
      </c>
      <c r="C64" s="25" t="s">
        <v>36</v>
      </c>
      <c r="D64" s="26" t="s">
        <v>1</v>
      </c>
      <c r="E64" s="3"/>
      <c r="F64" s="53" t="s">
        <v>41</v>
      </c>
      <c r="G64" s="25" t="s">
        <v>37</v>
      </c>
      <c r="H64" s="25" t="s">
        <v>36</v>
      </c>
      <c r="I64" s="26" t="s">
        <v>1</v>
      </c>
    </row>
    <row r="65" spans="1:9" ht="30" customHeight="1" x14ac:dyDescent="0.25">
      <c r="A65" s="29" t="s">
        <v>23</v>
      </c>
      <c r="B65" s="30"/>
      <c r="C65" s="30"/>
      <c r="D65" s="30">
        <f>PersonalCare[[#This Row],[Projected 
cost]]-PersonalCare[[#This Row],[Actual 
cost]]</f>
        <v>0</v>
      </c>
      <c r="E65" s="3"/>
      <c r="F65" s="29" t="s">
        <v>26</v>
      </c>
      <c r="G65" s="30"/>
      <c r="H65" s="30"/>
      <c r="I65" s="30">
        <f>Legal[[#This Row],[Projected 
cost]]-Legal[[#This Row],[Actual 
cost]]</f>
        <v>0</v>
      </c>
    </row>
    <row r="66" spans="1:9" ht="30" customHeight="1" x14ac:dyDescent="0.25">
      <c r="A66" s="29" t="s">
        <v>62</v>
      </c>
      <c r="B66" s="30"/>
      <c r="C66" s="30"/>
      <c r="D66" s="30">
        <f>PersonalCare[[#This Row],[Projected 
cost]]-PersonalCare[[#This Row],[Actual 
cost]]</f>
        <v>0</v>
      </c>
      <c r="E66" s="3"/>
      <c r="F66" s="29" t="s">
        <v>27</v>
      </c>
      <c r="G66" s="30"/>
      <c r="H66" s="30"/>
      <c r="I66" s="30">
        <f>Legal[[#This Row],[Projected 
cost]]-Legal[[#This Row],[Actual 
cost]]</f>
        <v>0</v>
      </c>
    </row>
    <row r="67" spans="1:9" ht="30" customHeight="1" x14ac:dyDescent="0.25">
      <c r="A67" s="29" t="s">
        <v>28</v>
      </c>
      <c r="B67" s="30"/>
      <c r="C67" s="30"/>
      <c r="D67" s="30">
        <f>PersonalCare[[#This Row],[Projected 
cost]]-PersonalCare[[#This Row],[Actual 
cost]]</f>
        <v>0</v>
      </c>
      <c r="E67" s="3"/>
      <c r="F67" s="29" t="s">
        <v>75</v>
      </c>
      <c r="G67" s="30"/>
      <c r="H67" s="30"/>
      <c r="I67" s="30">
        <f>Legal[[#This Row],[Projected 
cost]]-Legal[[#This Row],[Actual 
cost]]</f>
        <v>0</v>
      </c>
    </row>
    <row r="68" spans="1:9" ht="30" customHeight="1" x14ac:dyDescent="0.25">
      <c r="A68" s="29" t="s">
        <v>63</v>
      </c>
      <c r="B68" s="30"/>
      <c r="C68" s="30"/>
      <c r="D68" s="30">
        <f>PersonalCare[[#This Row],[Projected 
cost]]-PersonalCare[[#This Row],[Actual 
cost]]</f>
        <v>0</v>
      </c>
      <c r="E68" s="3"/>
      <c r="F68" s="29" t="s">
        <v>6</v>
      </c>
      <c r="G68" s="30"/>
      <c r="H68" s="30"/>
      <c r="I68" s="30">
        <f>Legal[[#This Row],[Projected 
cost]]-Legal[[#This Row],[Actual 
cost]]</f>
        <v>0</v>
      </c>
    </row>
    <row r="69" spans="1:9" ht="30" customHeight="1" x14ac:dyDescent="0.25">
      <c r="A69" s="29" t="s">
        <v>64</v>
      </c>
      <c r="B69" s="30"/>
      <c r="C69" s="30"/>
      <c r="D69" s="30">
        <f>PersonalCare[[#This Row],[Projected 
cost]]-PersonalCare[[#This Row],[Actual 
cost]]</f>
        <v>0</v>
      </c>
      <c r="E69" s="3"/>
      <c r="F69" s="31" t="s">
        <v>29</v>
      </c>
      <c r="G69" s="44"/>
      <c r="H69" s="44"/>
      <c r="I69" s="33">
        <f>SUBTOTAL(109,Legal[Difference])</f>
        <v>0</v>
      </c>
    </row>
    <row r="70" spans="1:9" ht="30" customHeight="1" x14ac:dyDescent="0.25">
      <c r="A70" s="29" t="s">
        <v>82</v>
      </c>
      <c r="B70" s="30"/>
      <c r="C70" s="30"/>
      <c r="D70" s="30">
        <f>PersonalCare[[#This Row],[Projected 
cost]]-PersonalCare[[#This Row],[Actual 
cost]]</f>
        <v>0</v>
      </c>
      <c r="E70" s="3"/>
      <c r="F70" s="36"/>
      <c r="G70" s="36"/>
      <c r="H70" s="36"/>
      <c r="I70" s="36"/>
    </row>
    <row r="71" spans="1:9" ht="30" customHeight="1" x14ac:dyDescent="0.25">
      <c r="A71" s="29" t="s">
        <v>6</v>
      </c>
      <c r="B71" s="30"/>
      <c r="C71" s="30"/>
      <c r="D71" s="30">
        <f>PersonalCare[[#This Row],[Projected 
cost]]-PersonalCare[[#This Row],[Actual 
cost]]</f>
        <v>0</v>
      </c>
      <c r="E71" s="3"/>
      <c r="F71" s="36"/>
      <c r="G71" s="36"/>
      <c r="H71" s="36"/>
      <c r="I71" s="36"/>
    </row>
    <row r="72" spans="1:9" ht="30" customHeight="1" x14ac:dyDescent="0.25">
      <c r="A72" s="31" t="s">
        <v>29</v>
      </c>
      <c r="B72" s="44"/>
      <c r="C72" s="44"/>
      <c r="D72" s="33">
        <f>SUBTOTAL(109,PersonalCare[Difference])</f>
        <v>0</v>
      </c>
      <c r="E72" s="3"/>
      <c r="F72" s="36"/>
      <c r="G72" s="36"/>
      <c r="H72" s="36"/>
      <c r="I72" s="36"/>
    </row>
    <row r="73" spans="1:9" ht="30" customHeight="1" x14ac:dyDescent="0.25">
      <c r="A73" s="20"/>
      <c r="B73" s="20"/>
      <c r="C73" s="20"/>
      <c r="D73" s="20"/>
      <c r="E73" s="3"/>
      <c r="F73" s="57" t="s">
        <v>38</v>
      </c>
      <c r="G73" s="57"/>
      <c r="H73" s="57"/>
      <c r="I73" s="73">
        <f>SUBTOTAL(109,Housing[Projected
cost],Transportation[Projected 
cost],Insurance[Projected
cost],Food[Projected 
cost],Pets[Projected 
cost],PersonalCare[Projected 
cost],Entertainment[Projected 
cost],Loans[Projected 
cost],Taxes[Projected 
cost],Savings[Projected 
cost],Gifts[Projected 
cost],Legal[Projected 
cost])</f>
        <v>0</v>
      </c>
    </row>
    <row r="74" spans="1:9" ht="30" customHeight="1" x14ac:dyDescent="0.25">
      <c r="E74" s="3"/>
      <c r="F74" s="57"/>
      <c r="G74" s="57"/>
      <c r="H74" s="57"/>
      <c r="I74" s="73"/>
    </row>
    <row r="75" spans="1:9" ht="30" customHeight="1" x14ac:dyDescent="0.25">
      <c r="E75" s="3"/>
      <c r="F75" s="75" t="s">
        <v>39</v>
      </c>
      <c r="G75" s="75"/>
      <c r="H75" s="75"/>
      <c r="I75" s="74">
        <f>SUBTOTAL(109,Housing[Actual 
cost],Transportation[Actual 
cost],Insurance[Actual 
cost],Food[Actual 
cost],Pets[Actual 
cost],PersonalCare[Actual 
cost],Entertainment[Actual 
cost],Loans[Actual 
cost],Taxes[Actual 
cost],Savings[Actual 
cost],Gifts[Actual 
cost],Legal[Actual 
cost])</f>
        <v>0</v>
      </c>
    </row>
    <row r="76" spans="1:9" ht="30" customHeight="1" x14ac:dyDescent="0.25">
      <c r="E76" s="3"/>
      <c r="F76" s="75"/>
      <c r="G76" s="75"/>
      <c r="H76" s="75"/>
      <c r="I76" s="74"/>
    </row>
    <row r="77" spans="1:9" ht="24.95" customHeight="1" x14ac:dyDescent="0.25">
      <c r="E77" s="3"/>
      <c r="F77" s="71" t="s">
        <v>40</v>
      </c>
      <c r="G77" s="71"/>
      <c r="H77" s="71"/>
      <c r="I77" s="72">
        <f>I73-I75</f>
        <v>0</v>
      </c>
    </row>
    <row r="78" spans="1:9" ht="24.95" customHeight="1" x14ac:dyDescent="0.25">
      <c r="E78" s="3"/>
      <c r="F78" s="71"/>
      <c r="G78" s="71"/>
      <c r="H78" s="71"/>
      <c r="I78" s="72"/>
    </row>
    <row r="79" spans="1:9" ht="24.95" customHeight="1" x14ac:dyDescent="0.25">
      <c r="E79" s="3"/>
    </row>
    <row r="80" spans="1:9" ht="24.95" customHeight="1" x14ac:dyDescent="0.25">
      <c r="E80" s="3"/>
    </row>
    <row r="81" spans="5:5" ht="24.95" customHeight="1" x14ac:dyDescent="0.25">
      <c r="E81" s="3"/>
    </row>
  </sheetData>
  <mergeCells count="26">
    <mergeCell ref="F47:I47"/>
    <mergeCell ref="A54:D54"/>
    <mergeCell ref="F54:I54"/>
    <mergeCell ref="A63:D63"/>
    <mergeCell ref="F63:I63"/>
    <mergeCell ref="F77:H78"/>
    <mergeCell ref="I77:I78"/>
    <mergeCell ref="I73:I74"/>
    <mergeCell ref="I75:I76"/>
    <mergeCell ref="F75:H76"/>
    <mergeCell ref="A2:G2"/>
    <mergeCell ref="F38:I38"/>
    <mergeCell ref="F73:H74"/>
    <mergeCell ref="D4:F5"/>
    <mergeCell ref="D6:F7"/>
    <mergeCell ref="D8:F9"/>
    <mergeCell ref="A4:B4"/>
    <mergeCell ref="A9:B9"/>
    <mergeCell ref="G4:G5"/>
    <mergeCell ref="G6:G7"/>
    <mergeCell ref="G8:G9"/>
    <mergeCell ref="A28:D28"/>
    <mergeCell ref="A39:D39"/>
    <mergeCell ref="F28:I28"/>
    <mergeCell ref="F39:I39"/>
    <mergeCell ref="A47:D47"/>
  </mergeCells>
  <printOptions horizontalCentered="1"/>
  <pageMargins left="0.4" right="0.4" top="0.4" bottom="0.4" header="0.3" footer="0.5"/>
  <pageSetup scale="54" fitToHeight="0" orientation="portrait" r:id="rId1"/>
  <headerFooter differentFirst="1">
    <oddFooter>Page &amp;P of &amp;N</oddFooter>
  </headerFooter>
  <ignoredErrors>
    <ignoredError sqref="I16:I24 D30:D36 I30:I35 I41:I44 D41:D44 D49:D51 I49:I51 I56:I58 I65:I68 I73:I76 D65:D71 D60 D56:D59" emptyCellReference="1"/>
  </ignoredErrors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7" ma:contentTypeDescription="Create a new document." ma:contentTypeScope="" ma:versionID="c6f9a84f66a9c8b9a21755b9ffafb945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27df39e3e7036dff54f89ddd5805ce72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2A0798E9-19EF-47BB-B28E-84199D1A56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766A65-F7C1-4A05-AEB7-FE8822B53F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AC7FD9-EBCF-4CC4-BE1C-34B80F7E835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sharepoint/v3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230e9df3-be65-4c73-a93b-d1236ebd677e"/>
    <ds:schemaRef ds:uri="16c05727-aa75-4e4a-9b5f-8a80a1165891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TM33398600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Monthly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Krause</dc:creator>
  <cp:lastModifiedBy>Tamara Krause</cp:lastModifiedBy>
  <dcterms:created xsi:type="dcterms:W3CDTF">2022-11-06T05:34:26Z</dcterms:created>
  <dcterms:modified xsi:type="dcterms:W3CDTF">2024-07-17T17:02:07Z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